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 report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4" customWidth="1"/>
    <col min="2" max="2" width="36" customWidth="1"/>
    <col min="3" max="3" width="20" customWidth="1"/>
    <col min="4" max="4" width="18" customWidth="1"/>
    <col min="5" max="5" width="14" customWidth="1"/>
    <col min="6" max="6" width="9" customWidth="1"/>
    <col min="7" max="7" width="8" customWidth="1"/>
    <col min="8" max="8" width="13" customWidth="1"/>
    <col min="9" max="9" width="14" customWidth="1"/>
  </cols>
  <sheetData>
    <row r="1">
      <c r="A1" s="4" t="inlineStr">
        <is>
          <t xml:space="preserve">EXPENSE REPORT</t>
        </is>
      </c>
    </row>
    <row r="2">
      <c r="A2" s="9" t="inlineStr">
        <is>
          <t xml:space="preserve">Free expense report template from Aequo (aequoap.com/tools/expense-report-template). Enter "Personal" or "Company card" in Paid by so reimbursement totals correctly. Mileage lines multiply miles by the rate below.</t>
        </is>
      </c>
    </row>
    <row r="3"/>
    <row r="4">
      <c r="A4" s="1" t="inlineStr">
        <is>
          <t xml:space="preserve">Employee name</t>
        </is>
      </c>
      <c r="B4" s="6"/>
      <c r="E4" s="1" t="inlineStr">
        <is>
          <t xml:space="preserve">Report number</t>
        </is>
      </c>
      <c r="H4" s="6" t="inlineStr">
        <is>
          <t xml:space="preserve">ER-0001</t>
        </is>
      </c>
    </row>
    <row r="5">
      <c r="A5" s="1" t="inlineStr">
        <is>
          <t xml:space="preserve">Employee ID</t>
        </is>
      </c>
      <c r="B5" s="6"/>
      <c r="E5" s="1" t="inlineStr">
        <is>
          <t xml:space="preserve">Report date</t>
        </is>
      </c>
      <c r="H5" s="7"/>
    </row>
    <row r="6">
      <c r="A6" s="1" t="inlineStr">
        <is>
          <t xml:space="preserve">Department</t>
        </is>
      </c>
      <c r="B6" s="6"/>
      <c r="E6" s="1" t="inlineStr">
        <is>
          <t xml:space="preserve">Period from</t>
        </is>
      </c>
      <c r="H6" s="7"/>
    </row>
    <row r="7">
      <c r="A7" s="1" t="inlineStr">
        <is>
          <t xml:space="preserve">Manager / approver</t>
        </is>
      </c>
      <c r="B7" s="6"/>
      <c r="E7" s="1" t="inlineStr">
        <is>
          <t xml:space="preserve">Period to</t>
        </is>
      </c>
      <c r="H7" s="7"/>
    </row>
    <row r="8">
      <c r="A8" s="1" t="inlineStr">
        <is>
          <t xml:space="preserve">Business purpose</t>
        </is>
      </c>
      <c r="B8" s="6"/>
      <c r="E8" s="1" t="inlineStr">
        <is>
          <t xml:space="preserve">Project / cost center</t>
        </is>
      </c>
      <c r="H8" s="6"/>
    </row>
    <row r="9">
      <c r="A9" s="1" t="inlineStr">
        <is>
          <t xml:space="preserve">Mileage rate ($ per mile)</t>
        </is>
      </c>
      <c r="B9" s="8">
        <v>0.7</v>
      </c>
      <c r="C9" s="9" t="inlineStr">
        <is>
          <t xml:space="preserve">Use your policy rate or the current IRS standard mileage rate.</t>
        </is>
      </c>
    </row>
    <row r="10"/>
    <row r="11">
      <c r="A11" s="5" t="inlineStr">
        <is>
          <t xml:space="preserve">Date</t>
        </is>
      </c>
      <c r="B11" s="5" t="inlineStr">
        <is>
          <t xml:space="preserve">Description / business purpose</t>
        </is>
      </c>
      <c r="C11" s="5" t="inlineStr">
        <is>
          <t xml:space="preserve">Category</t>
        </is>
      </c>
      <c r="D11" s="5" t="inlineStr">
        <is>
          <t xml:space="preserve">Merchant</t>
        </is>
      </c>
      <c r="E11" s="5" t="inlineStr">
        <is>
          <t xml:space="preserve">Paid by</t>
        </is>
      </c>
      <c r="F11" s="5" t="inlineStr">
        <is>
          <t xml:space="preserve">Receipt</t>
        </is>
      </c>
      <c r="G11" s="5" t="inlineStr">
        <is>
          <t xml:space="preserve">Miles</t>
        </is>
      </c>
      <c r="H11" s="5" t="inlineStr">
        <is>
          <t xml:space="preserve">Amount</t>
        </is>
      </c>
      <c r="I11" s="5" t="inlineStr">
        <is>
          <t xml:space="preserve">Line total</t>
        </is>
      </c>
    </row>
    <row r="12">
      <c r="A12" s="7"/>
      <c r="H12" s="2"/>
      <c r="I12" s="2">
        <f>IF(AND(G12="",H12=""),"",N(H12)+N(G12)*$B$9)</f>
      </c>
    </row>
    <row r="13">
      <c r="A13" s="7"/>
      <c r="H13" s="2"/>
      <c r="I13" s="2">
        <f>IF(AND(G13="",H13=""),"",N(H13)+N(G13)*$B$9)</f>
      </c>
    </row>
    <row r="14">
      <c r="A14" s="7"/>
      <c r="H14" s="2"/>
      <c r="I14" s="2">
        <f>IF(AND(G14="",H14=""),"",N(H14)+N(G14)*$B$9)</f>
      </c>
    </row>
    <row r="15">
      <c r="A15" s="7"/>
      <c r="H15" s="2"/>
      <c r="I15" s="2">
        <f>IF(AND(G15="",H15=""),"",N(H15)+N(G15)*$B$9)</f>
      </c>
    </row>
    <row r="16">
      <c r="A16" s="7"/>
      <c r="H16" s="2"/>
      <c r="I16" s="2">
        <f>IF(AND(G16="",H16=""),"",N(H16)+N(G16)*$B$9)</f>
      </c>
    </row>
    <row r="17">
      <c r="A17" s="7"/>
      <c r="H17" s="2"/>
      <c r="I17" s="2">
        <f>IF(AND(G17="",H17=""),"",N(H17)+N(G17)*$B$9)</f>
      </c>
    </row>
    <row r="18">
      <c r="A18" s="7"/>
      <c r="H18" s="2"/>
      <c r="I18" s="2">
        <f>IF(AND(G18="",H18=""),"",N(H18)+N(G18)*$B$9)</f>
      </c>
    </row>
    <row r="19">
      <c r="A19" s="7"/>
      <c r="H19" s="2"/>
      <c r="I19" s="2">
        <f>IF(AND(G19="",H19=""),"",N(H19)+N(G19)*$B$9)</f>
      </c>
    </row>
    <row r="20">
      <c r="A20" s="7"/>
      <c r="H20" s="2"/>
      <c r="I20" s="2">
        <f>IF(AND(G20="",H20=""),"",N(H20)+N(G20)*$B$9)</f>
      </c>
    </row>
    <row r="21">
      <c r="A21" s="7"/>
      <c r="H21" s="2"/>
      <c r="I21" s="2">
        <f>IF(AND(G21="",H21=""),"",N(H21)+N(G21)*$B$9)</f>
      </c>
    </row>
    <row r="22">
      <c r="A22" s="7"/>
      <c r="H22" s="2"/>
      <c r="I22" s="2">
        <f>IF(AND(G22="",H22=""),"",N(H22)+N(G22)*$B$9)</f>
      </c>
    </row>
    <row r="23">
      <c r="A23" s="7"/>
      <c r="H23" s="2"/>
      <c r="I23" s="2">
        <f>IF(AND(G23="",H23=""),"",N(H23)+N(G23)*$B$9)</f>
      </c>
    </row>
    <row r="24">
      <c r="A24" s="7"/>
      <c r="H24" s="2"/>
      <c r="I24" s="2">
        <f>IF(AND(G24="",H24=""),"",N(H24)+N(G24)*$B$9)</f>
      </c>
    </row>
    <row r="25">
      <c r="A25" s="7"/>
      <c r="H25" s="2"/>
      <c r="I25" s="2">
        <f>IF(AND(G25="",H25=""),"",N(H25)+N(G25)*$B$9)</f>
      </c>
    </row>
    <row r="26">
      <c r="A26" s="7"/>
      <c r="H26" s="2"/>
      <c r="I26" s="2">
        <f>IF(AND(G26="",H26=""),"",N(H26)+N(G26)*$B$9)</f>
      </c>
    </row>
    <row r="27">
      <c r="A27" s="7"/>
      <c r="H27" s="2"/>
      <c r="I27" s="2">
        <f>IF(AND(G27="",H27=""),"",N(H27)+N(G27)*$B$9)</f>
      </c>
    </row>
    <row r="28">
      <c r="A28" s="7"/>
      <c r="H28" s="2"/>
      <c r="I28" s="2">
        <f>IF(AND(G28="",H28=""),"",N(H28)+N(G28)*$B$9)</f>
      </c>
    </row>
    <row r="29">
      <c r="A29" s="7"/>
      <c r="H29" s="2"/>
      <c r="I29" s="2">
        <f>IF(AND(G29="",H29=""),"",N(H29)+N(G29)*$B$9)</f>
      </c>
    </row>
    <row r="30">
      <c r="A30" s="7"/>
      <c r="H30" s="2"/>
      <c r="I30" s="2">
        <f>IF(AND(G30="",H30=""),"",N(H30)+N(G30)*$B$9)</f>
      </c>
    </row>
    <row r="31">
      <c r="A31" s="7"/>
      <c r="H31" s="2"/>
      <c r="I31" s="2">
        <f>IF(AND(G31="",H31=""),"",N(H31)+N(G31)*$B$9)</f>
      </c>
    </row>
    <row r="32"/>
    <row r="33">
      <c r="E33" s="1" t="inlineStr">
        <is>
          <t xml:space="preserve">Total expenses</t>
        </is>
      </c>
      <c r="I33" s="3">
        <f>SUM(I12:I31)</f>
      </c>
    </row>
    <row r="34">
      <c r="E34" t="inlineStr">
        <is>
          <t xml:space="preserve">Paid by company card</t>
        </is>
      </c>
      <c r="I34" s="2">
        <f>SUMIF(E12:E31,"Company card",I12:I31)</f>
      </c>
    </row>
    <row r="35">
      <c r="E35" t="inlineStr">
        <is>
          <t xml:space="preserve">Paid personally (reimbursable)</t>
        </is>
      </c>
      <c r="I35" s="2">
        <f>SUMIF(E12:E31,"Personal",I12:I31)</f>
      </c>
    </row>
    <row r="36">
      <c r="E36" t="inlineStr">
        <is>
          <t xml:space="preserve">Less cash advance</t>
        </is>
      </c>
      <c r="I36" s="2">
        <v>0</v>
      </c>
    </row>
    <row r="37">
      <c r="E37" s="1" t="inlineStr">
        <is>
          <t xml:space="preserve">Amount due to employee</t>
        </is>
      </c>
      <c r="I37" s="3">
        <f>I35-I36</f>
      </c>
    </row>
    <row r="38"/>
    <row r="39">
      <c r="B39" s="5" t="inlineStr">
        <is>
          <t xml:space="preserve">Totals by category</t>
        </is>
      </c>
      <c r="C39" s="5" t="inlineStr">
        <is>
          <t xml:space="preserve">Total</t>
        </is>
      </c>
    </row>
    <row r="40">
      <c r="B40" t="inlineStr">
        <is>
          <t xml:space="preserve">Airfare</t>
        </is>
      </c>
      <c r="C40" s="2">
        <f>SUMIF(C12:C31,"Airfare",I12:I31)</f>
      </c>
    </row>
    <row r="41">
      <c r="B41" t="inlineStr">
        <is>
          <t xml:space="preserve">Lodging</t>
        </is>
      </c>
      <c r="C41" s="2">
        <f>SUMIF(C12:C31,"Lodging",I12:I31)</f>
      </c>
    </row>
    <row r="42">
      <c r="B42" t="inlineStr">
        <is>
          <t xml:space="preserve">Meals</t>
        </is>
      </c>
      <c r="C42" s="2">
        <f>SUMIF(C12:C31,"Meals",I12:I31)</f>
      </c>
    </row>
    <row r="43">
      <c r="B43" t="inlineStr">
        <is>
          <t xml:space="preserve">Ground transport</t>
        </is>
      </c>
      <c r="C43" s="2">
        <f>SUMIF(C12:C31,"Ground transport",I12:I31)</f>
      </c>
    </row>
    <row r="44">
      <c r="B44" t="inlineStr">
        <is>
          <t xml:space="preserve">Mileage</t>
        </is>
      </c>
      <c r="C44" s="2">
        <f>SUMIF(C12:C31,"Mileage",I12:I31)</f>
      </c>
    </row>
    <row r="45">
      <c r="B45" t="inlineStr">
        <is>
          <t xml:space="preserve">Office supplies</t>
        </is>
      </c>
      <c r="C45" s="2">
        <f>SUMIF(C12:C31,"Office supplies",I12:I31)</f>
      </c>
    </row>
    <row r="46">
      <c r="B46" t="inlineStr">
        <is>
          <t xml:space="preserve">Client entertainment</t>
        </is>
      </c>
      <c r="C46" s="2">
        <f>SUMIF(C12:C31,"Client entertainment",I12:I31)</f>
      </c>
    </row>
    <row r="47">
      <c r="B47" t="inlineStr">
        <is>
          <t xml:space="preserve">Other</t>
        </is>
      </c>
      <c r="C47" s="2">
        <f>SUMIF(C12:C31,"Other",I12:I31)</f>
      </c>
    </row>
    <row r="48"/>
    <row r="49">
      <c r="A49" s="9" t="inlineStr">
        <is>
          <t xml:space="preserve">I certify these expenses were incurred for business purposes, are not reimbursed elsewhere, and receipts are attached where required.</t>
        </is>
      </c>
    </row>
    <row r="50">
      <c r="A50" s="1" t="inlineStr">
        <is>
          <t xml:space="preserve">Employee signature</t>
        </is>
      </c>
      <c r="B50"/>
      <c r="E50" s="1" t="inlineStr">
        <is>
          <t xml:space="preserve">Date</t>
        </is>
      </c>
      <c r="H50" s="7"/>
    </row>
    <row r="51">
      <c r="A51" s="1" t="inlineStr">
        <is>
          <t xml:space="preserve">Approved by</t>
        </is>
      </c>
      <c r="B51"/>
      <c r="E51" s="1" t="inlineStr">
        <is>
          <t xml:space="preserve">Date</t>
        </is>
      </c>
      <c r="H51" s="7"/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14" customWidth="1"/>
    <col min="2" max="2" width="36" customWidth="1"/>
    <col min="3" max="3" width="20" customWidth="1"/>
    <col min="4" max="4" width="18" customWidth="1"/>
    <col min="5" max="5" width="14" customWidth="1"/>
    <col min="6" max="6" width="9" customWidth="1"/>
    <col min="7" max="7" width="8" customWidth="1"/>
    <col min="8" max="8" width="13" customWidth="1"/>
    <col min="9" max="9" width="14" customWidth="1"/>
  </cols>
  <sheetData>
    <row r="1">
      <c r="A1" s="4" t="inlineStr">
        <is>
          <t xml:space="preserve">EXPENSE REPORT</t>
        </is>
      </c>
    </row>
    <row r="2">
      <c r="A2" s="9" t="inlineStr">
        <is>
          <t xml:space="preserve">Free expense report template from Aequo (aequoap.com/tools/expense-report-template). Enter "Personal" or "Company card" in Paid by so reimbursement totals correctly. Mileage lines multiply miles by the rate below.</t>
        </is>
      </c>
    </row>
    <row r="3"/>
    <row r="4">
      <c r="A4" s="1" t="inlineStr">
        <is>
          <t xml:space="preserve">Employee name</t>
        </is>
      </c>
      <c r="B4" s="6" t="inlineStr">
        <is>
          <t xml:space="preserve">Jordan Lee</t>
        </is>
      </c>
      <c r="E4" s="1" t="inlineStr">
        <is>
          <t xml:space="preserve">Report number</t>
        </is>
      </c>
      <c r="H4" s="6" t="inlineStr">
        <is>
          <t xml:space="preserve">ER-0142</t>
        </is>
      </c>
    </row>
    <row r="5">
      <c r="A5" s="1" t="inlineStr">
        <is>
          <t xml:space="preserve">Employee ID</t>
        </is>
      </c>
      <c r="B5" s="6" t="inlineStr">
        <is>
          <t xml:space="preserve">E-2207</t>
        </is>
      </c>
      <c r="E5" s="1" t="inlineStr">
        <is>
          <t xml:space="preserve">Report date</t>
        </is>
      </c>
      <c r="H5" s="7">
        <v>46304</v>
      </c>
    </row>
    <row r="6">
      <c r="A6" s="1" t="inlineStr">
        <is>
          <t xml:space="preserve">Department</t>
        </is>
      </c>
      <c r="B6" s="6" t="inlineStr">
        <is>
          <t xml:space="preserve">Sales</t>
        </is>
      </c>
      <c r="E6" s="1" t="inlineStr">
        <is>
          <t xml:space="preserve">Period from</t>
        </is>
      </c>
      <c r="H6" s="7">
        <v>46300</v>
      </c>
    </row>
    <row r="7">
      <c r="A7" s="1" t="inlineStr">
        <is>
          <t xml:space="preserve">Manager / approver</t>
        </is>
      </c>
      <c r="B7" s="6" t="inlineStr">
        <is>
          <t xml:space="preserve">Priya Raman</t>
        </is>
      </c>
      <c r="E7" s="1" t="inlineStr">
        <is>
          <t xml:space="preserve">Period to</t>
        </is>
      </c>
      <c r="H7" s="7">
        <v>46302</v>
      </c>
    </row>
    <row r="8">
      <c r="A8" s="1" t="inlineStr">
        <is>
          <t xml:space="preserve">Business purpose</t>
        </is>
      </c>
      <c r="B8" s="6" t="inlineStr">
        <is>
          <t xml:space="preserve">Chicago client visit and renewal meeting</t>
        </is>
      </c>
      <c r="E8" s="1" t="inlineStr">
        <is>
          <t xml:space="preserve">Project / cost center</t>
        </is>
      </c>
      <c r="H8" s="6" t="inlineStr">
        <is>
          <t xml:space="preserve">SALES-CENTRAL</t>
        </is>
      </c>
    </row>
    <row r="9">
      <c r="A9" s="1" t="inlineStr">
        <is>
          <t xml:space="preserve">Mileage rate ($ per mile)</t>
        </is>
      </c>
      <c r="B9" s="8">
        <v>0.7</v>
      </c>
      <c r="C9" s="9" t="inlineStr">
        <is>
          <t xml:space="preserve">Use your policy rate or the current IRS standard mileage rate.</t>
        </is>
      </c>
    </row>
    <row r="10"/>
    <row r="11">
      <c r="A11" s="5" t="inlineStr">
        <is>
          <t xml:space="preserve">Date</t>
        </is>
      </c>
      <c r="B11" s="5" t="inlineStr">
        <is>
          <t xml:space="preserve">Description / business purpose</t>
        </is>
      </c>
      <c r="C11" s="5" t="inlineStr">
        <is>
          <t xml:space="preserve">Category</t>
        </is>
      </c>
      <c r="D11" s="5" t="inlineStr">
        <is>
          <t xml:space="preserve">Merchant</t>
        </is>
      </c>
      <c r="E11" s="5" t="inlineStr">
        <is>
          <t xml:space="preserve">Paid by</t>
        </is>
      </c>
      <c r="F11" s="5" t="inlineStr">
        <is>
          <t xml:space="preserve">Receipt</t>
        </is>
      </c>
      <c r="G11" s="5" t="inlineStr">
        <is>
          <t xml:space="preserve">Miles</t>
        </is>
      </c>
      <c r="H11" s="5" t="inlineStr">
        <is>
          <t xml:space="preserve">Amount</t>
        </is>
      </c>
      <c r="I11" s="5" t="inlineStr">
        <is>
          <t xml:space="preserve">Line total</t>
        </is>
      </c>
    </row>
    <row r="12">
      <c r="A12" s="7">
        <v>46300</v>
      </c>
      <c r="B12" t="inlineStr">
        <is>
          <t xml:space="preserve">Round-trip flight to Chicago</t>
        </is>
      </c>
      <c r="C12" t="inlineStr">
        <is>
          <t xml:space="preserve">Airfare</t>
        </is>
      </c>
      <c r="D12" t="inlineStr">
        <is>
          <t xml:space="preserve">Airline</t>
        </is>
      </c>
      <c r="E12" t="inlineStr">
        <is>
          <t xml:space="preserve">Company card</t>
        </is>
      </c>
      <c r="F12" t="inlineStr">
        <is>
          <t xml:space="preserve">Y</t>
        </is>
      </c>
      <c r="G12"/>
      <c r="H12" s="2">
        <v>412.6</v>
      </c>
      <c r="I12" s="2">
        <f>IF(AND(G12="",H12=""),"",N(H12)+N(G12)*$B$9)</f>
      </c>
    </row>
    <row r="13">
      <c r="A13" s="7">
        <v>46300</v>
      </c>
      <c r="B13" t="inlineStr">
        <is>
          <t xml:space="preserve">Taxi, airport to hotel</t>
        </is>
      </c>
      <c r="C13" t="inlineStr">
        <is>
          <t xml:space="preserve">Ground transport</t>
        </is>
      </c>
      <c r="D13" t="inlineStr">
        <is>
          <t xml:space="preserve">City Cab Co.</t>
        </is>
      </c>
      <c r="E13" t="inlineStr">
        <is>
          <t xml:space="preserve">Personal</t>
        </is>
      </c>
      <c r="F13" t="inlineStr">
        <is>
          <t xml:space="preserve">Y</t>
        </is>
      </c>
      <c r="G13"/>
      <c r="H13" s="2">
        <v>48.25</v>
      </c>
      <c r="I13" s="2">
        <f>IF(AND(G13="",H13=""),"",N(H13)+N(G13)*$B$9)</f>
      </c>
    </row>
    <row r="14">
      <c r="A14" s="7">
        <v>46300</v>
      </c>
      <c r="B14" t="inlineStr">
        <is>
          <t xml:space="preserve">Hotel, 2 nights</t>
        </is>
      </c>
      <c r="C14" t="inlineStr">
        <is>
          <t xml:space="preserve">Lodging</t>
        </is>
      </c>
      <c r="D14" t="inlineStr">
        <is>
          <t xml:space="preserve">Lakeshore Hotel</t>
        </is>
      </c>
      <c r="E14" t="inlineStr">
        <is>
          <t xml:space="preserve">Company card</t>
        </is>
      </c>
      <c r="F14" t="inlineStr">
        <is>
          <t xml:space="preserve">Y</t>
        </is>
      </c>
      <c r="G14"/>
      <c r="H14" s="2">
        <v>438.0</v>
      </c>
      <c r="I14" s="2">
        <f>IF(AND(G14="",H14=""),"",N(H14)+N(G14)*$B$9)</f>
      </c>
    </row>
    <row r="15">
      <c r="A15" s="7">
        <v>46300</v>
      </c>
      <c r="B15" t="inlineStr">
        <is>
          <t xml:space="preserve">Dinner with client (3 people)</t>
        </is>
      </c>
      <c r="C15" t="inlineStr">
        <is>
          <t xml:space="preserve">Client entertainment</t>
        </is>
      </c>
      <c r="D15" t="inlineStr">
        <is>
          <t xml:space="preserve">Harbor Grill</t>
        </is>
      </c>
      <c r="E15" t="inlineStr">
        <is>
          <t xml:space="preserve">Personal</t>
        </is>
      </c>
      <c r="F15" t="inlineStr">
        <is>
          <t xml:space="preserve">Y</t>
        </is>
      </c>
      <c r="G15"/>
      <c r="H15" s="2">
        <v>186.4</v>
      </c>
      <c r="I15" s="2">
        <f>IF(AND(G15="",H15=""),"",N(H15)+N(G15)*$B$9)</f>
      </c>
    </row>
    <row r="16">
      <c r="A16" s="7">
        <v>46301</v>
      </c>
      <c r="B16" t="inlineStr">
        <is>
          <t xml:space="preserve">Lunch</t>
        </is>
      </c>
      <c r="C16" t="inlineStr">
        <is>
          <t xml:space="preserve">Meals</t>
        </is>
      </c>
      <c r="D16" t="inlineStr">
        <is>
          <t xml:space="preserve">Corner Deli</t>
        </is>
      </c>
      <c r="E16" t="inlineStr">
        <is>
          <t xml:space="preserve">Personal</t>
        </is>
      </c>
      <c r="F16" t="inlineStr">
        <is>
          <t xml:space="preserve">N</t>
        </is>
      </c>
      <c r="G16"/>
      <c r="H16" s="2">
        <v>14.75</v>
      </c>
      <c r="I16" s="2">
        <f>IF(AND(G16="",H16=""),"",N(H16)+N(G16)*$B$9)</f>
      </c>
    </row>
    <row r="17">
      <c r="A17" s="7">
        <v>46302</v>
      </c>
      <c r="B17" t="inlineStr">
        <is>
          <t xml:space="preserve">Printing for client presentation</t>
        </is>
      </c>
      <c r="C17" t="inlineStr">
        <is>
          <t xml:space="preserve">Office supplies</t>
        </is>
      </c>
      <c r="D17" t="inlineStr">
        <is>
          <t xml:space="preserve">Print shop</t>
        </is>
      </c>
      <c r="E17" t="inlineStr">
        <is>
          <t xml:space="preserve">Personal</t>
        </is>
      </c>
      <c r="F17" t="inlineStr">
        <is>
          <t xml:space="preserve">Y</t>
        </is>
      </c>
      <c r="G17"/>
      <c r="H17" s="2">
        <v>22.5</v>
      </c>
      <c r="I17" s="2">
        <f>IF(AND(G17="",H17=""),"",N(H17)+N(G17)*$B$9)</f>
      </c>
    </row>
    <row r="18">
      <c r="A18" s="7">
        <v>46302</v>
      </c>
      <c r="B18" t="inlineStr">
        <is>
          <t xml:space="preserve">Airport parking</t>
        </is>
      </c>
      <c r="C18" t="inlineStr">
        <is>
          <t xml:space="preserve">Ground transport</t>
        </is>
      </c>
      <c r="D18" t="inlineStr">
        <is>
          <t xml:space="preserve">Airport parking</t>
        </is>
      </c>
      <c r="E18" t="inlineStr">
        <is>
          <t xml:space="preserve">Personal</t>
        </is>
      </c>
      <c r="F18" t="inlineStr">
        <is>
          <t xml:space="preserve">Y</t>
        </is>
      </c>
      <c r="G18"/>
      <c r="H18" s="2">
        <v>54.0</v>
      </c>
      <c r="I18" s="2">
        <f>IF(AND(G18="",H18=""),"",N(H18)+N(G18)*$B$9)</f>
      </c>
    </row>
    <row r="19">
      <c r="A19" s="7">
        <v>46302</v>
      </c>
      <c r="B19" t="inlineStr">
        <is>
          <t xml:space="preserve">Drive home to airport and back</t>
        </is>
      </c>
      <c r="C19" t="inlineStr">
        <is>
          <t xml:space="preserve">Mileage</t>
        </is>
      </c>
      <c r="D19"/>
      <c r="E19" t="inlineStr">
        <is>
          <t xml:space="preserve">Personal</t>
        </is>
      </c>
      <c r="F19" t="inlineStr">
        <is>
          <t xml:space="preserve">N</t>
        </is>
      </c>
      <c r="G19">
        <v>48</v>
      </c>
      <c r="H19" s="2"/>
      <c r="I19" s="2">
        <f>IF(AND(G19="",H19=""),"",N(H19)+N(G19)*$B$9)</f>
      </c>
    </row>
    <row r="20">
      <c r="A20" s="7"/>
      <c r="H20" s="2"/>
      <c r="I20" s="2">
        <f>IF(AND(G20="",H20=""),"",N(H20)+N(G20)*$B$9)</f>
      </c>
    </row>
    <row r="21">
      <c r="A21" s="7"/>
      <c r="H21" s="2"/>
      <c r="I21" s="2">
        <f>IF(AND(G21="",H21=""),"",N(H21)+N(G21)*$B$9)</f>
      </c>
    </row>
    <row r="22">
      <c r="A22" s="7"/>
      <c r="H22" s="2"/>
      <c r="I22" s="2">
        <f>IF(AND(G22="",H22=""),"",N(H22)+N(G22)*$B$9)</f>
      </c>
    </row>
    <row r="23">
      <c r="A23" s="7"/>
      <c r="H23" s="2"/>
      <c r="I23" s="2">
        <f>IF(AND(G23="",H23=""),"",N(H23)+N(G23)*$B$9)</f>
      </c>
    </row>
    <row r="24">
      <c r="A24" s="7"/>
      <c r="H24" s="2"/>
      <c r="I24" s="2">
        <f>IF(AND(G24="",H24=""),"",N(H24)+N(G24)*$B$9)</f>
      </c>
    </row>
    <row r="25">
      <c r="A25" s="7"/>
      <c r="H25" s="2"/>
      <c r="I25" s="2">
        <f>IF(AND(G25="",H25=""),"",N(H25)+N(G25)*$B$9)</f>
      </c>
    </row>
    <row r="26">
      <c r="A26" s="7"/>
      <c r="H26" s="2"/>
      <c r="I26" s="2">
        <f>IF(AND(G26="",H26=""),"",N(H26)+N(G26)*$B$9)</f>
      </c>
    </row>
    <row r="27">
      <c r="A27" s="7"/>
      <c r="H27" s="2"/>
      <c r="I27" s="2">
        <f>IF(AND(G27="",H27=""),"",N(H27)+N(G27)*$B$9)</f>
      </c>
    </row>
    <row r="28">
      <c r="A28" s="7"/>
      <c r="H28" s="2"/>
      <c r="I28" s="2">
        <f>IF(AND(G28="",H28=""),"",N(H28)+N(G28)*$B$9)</f>
      </c>
    </row>
    <row r="29">
      <c r="A29" s="7"/>
      <c r="H29" s="2"/>
      <c r="I29" s="2">
        <f>IF(AND(G29="",H29=""),"",N(H29)+N(G29)*$B$9)</f>
      </c>
    </row>
    <row r="30">
      <c r="A30" s="7"/>
      <c r="H30" s="2"/>
      <c r="I30" s="2">
        <f>IF(AND(G30="",H30=""),"",N(H30)+N(G30)*$B$9)</f>
      </c>
    </row>
    <row r="31">
      <c r="A31" s="7"/>
      <c r="H31" s="2"/>
      <c r="I31" s="2">
        <f>IF(AND(G31="",H31=""),"",N(H31)+N(G31)*$B$9)</f>
      </c>
    </row>
    <row r="32"/>
    <row r="33">
      <c r="E33" s="1" t="inlineStr">
        <is>
          <t xml:space="preserve">Total expenses</t>
        </is>
      </c>
      <c r="I33" s="3">
        <f>SUM(I12:I31)</f>
      </c>
    </row>
    <row r="34">
      <c r="E34" t="inlineStr">
        <is>
          <t xml:space="preserve">Paid by company card</t>
        </is>
      </c>
      <c r="I34" s="2">
        <f>SUMIF(E12:E31,"Company card",I12:I31)</f>
      </c>
    </row>
    <row r="35">
      <c r="E35" t="inlineStr">
        <is>
          <t xml:space="preserve">Paid personally (reimbursable)</t>
        </is>
      </c>
      <c r="I35" s="2">
        <f>SUMIF(E12:E31,"Personal",I12:I31)</f>
      </c>
    </row>
    <row r="36">
      <c r="E36" t="inlineStr">
        <is>
          <t xml:space="preserve">Less cash advance</t>
        </is>
      </c>
      <c r="I36" s="2">
        <v>100</v>
      </c>
    </row>
    <row r="37">
      <c r="E37" s="1" t="inlineStr">
        <is>
          <t xml:space="preserve">Amount due to employee</t>
        </is>
      </c>
      <c r="I37" s="3">
        <f>I35-I36</f>
      </c>
    </row>
    <row r="38"/>
    <row r="39">
      <c r="B39" s="5" t="inlineStr">
        <is>
          <t xml:space="preserve">Totals by category</t>
        </is>
      </c>
      <c r="C39" s="5" t="inlineStr">
        <is>
          <t xml:space="preserve">Total</t>
        </is>
      </c>
    </row>
    <row r="40">
      <c r="B40" t="inlineStr">
        <is>
          <t xml:space="preserve">Airfare</t>
        </is>
      </c>
      <c r="C40" s="2">
        <f>SUMIF(C12:C31,"Airfare",I12:I31)</f>
      </c>
    </row>
    <row r="41">
      <c r="B41" t="inlineStr">
        <is>
          <t xml:space="preserve">Lodging</t>
        </is>
      </c>
      <c r="C41" s="2">
        <f>SUMIF(C12:C31,"Lodging",I12:I31)</f>
      </c>
    </row>
    <row r="42">
      <c r="B42" t="inlineStr">
        <is>
          <t xml:space="preserve">Meals</t>
        </is>
      </c>
      <c r="C42" s="2">
        <f>SUMIF(C12:C31,"Meals",I12:I31)</f>
      </c>
    </row>
    <row r="43">
      <c r="B43" t="inlineStr">
        <is>
          <t xml:space="preserve">Ground transport</t>
        </is>
      </c>
      <c r="C43" s="2">
        <f>SUMIF(C12:C31,"Ground transport",I12:I31)</f>
      </c>
    </row>
    <row r="44">
      <c r="B44" t="inlineStr">
        <is>
          <t xml:space="preserve">Mileage</t>
        </is>
      </c>
      <c r="C44" s="2">
        <f>SUMIF(C12:C31,"Mileage",I12:I31)</f>
      </c>
    </row>
    <row r="45">
      <c r="B45" t="inlineStr">
        <is>
          <t xml:space="preserve">Office supplies</t>
        </is>
      </c>
      <c r="C45" s="2">
        <f>SUMIF(C12:C31,"Office supplies",I12:I31)</f>
      </c>
    </row>
    <row r="46">
      <c r="B46" t="inlineStr">
        <is>
          <t xml:space="preserve">Client entertainment</t>
        </is>
      </c>
      <c r="C46" s="2">
        <f>SUMIF(C12:C31,"Client entertainment",I12:I31)</f>
      </c>
    </row>
    <row r="47">
      <c r="B47" t="inlineStr">
        <is>
          <t xml:space="preserve">Other</t>
        </is>
      </c>
      <c r="C47" s="2">
        <f>SUMIF(C12:C31,"Other",I12:I31)</f>
      </c>
    </row>
    <row r="48"/>
    <row r="49">
      <c r="A49" s="9" t="inlineStr">
        <is>
          <t xml:space="preserve">I certify these expenses were incurred for business purposes, are not reimbursed elsewhere, and receipts are attached where required.</t>
        </is>
      </c>
    </row>
    <row r="50">
      <c r="A50" s="1" t="inlineStr">
        <is>
          <t xml:space="preserve">Employee signature</t>
        </is>
      </c>
      <c r="B50"/>
      <c r="E50" s="1" t="inlineStr">
        <is>
          <t xml:space="preserve">Date</t>
        </is>
      </c>
      <c r="H50" s="7"/>
    </row>
    <row r="51">
      <c r="A51" s="1" t="inlineStr">
        <is>
          <t xml:space="preserve">Approved by</t>
        </is>
      </c>
      <c r="B51" t="inlineStr">
        <is>
          <t xml:space="preserve">Priya Raman</t>
        </is>
      </c>
      <c r="E51" s="1" t="inlineStr">
        <is>
          <t xml:space="preserve">Date</t>
        </is>
      </c>
      <c r="H51" s="7">
        <v>46307</v>
      </c>
    </row>
  </sheetData>
  <pageMargins left="0.5" right="0.5" top="0.6" bottom="0.6" header="0.3" footer="0.3"/>
  <pageSetup orientation="portrait" fitToWidth="1" fitToHeight="0"/>
</worksheet>
</file>